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vimrova\Desktop\106 2026\110 stížnost k 052\"/>
    </mc:Choice>
  </mc:AlternateContent>
  <xr:revisionPtr revIDLastSave="0" documentId="8_{1BB83AA4-504B-4133-AFEE-926533FC2D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3+UbE0lcAOwcFMrgoV6CXt5OvA9Emj25pDOYVt7ZSVM="/>
    </ext>
  </extLst>
</workbook>
</file>

<file path=xl/calcChain.xml><?xml version="1.0" encoding="utf-8"?>
<calcChain xmlns="http://schemas.openxmlformats.org/spreadsheetml/2006/main">
  <c r="B79" i="1" l="1"/>
  <c r="G75" i="1"/>
  <c r="G53" i="1" l="1"/>
  <c r="G10" i="1"/>
  <c r="G7" i="1"/>
  <c r="G58" i="1"/>
  <c r="G71" i="1"/>
  <c r="G73" i="1"/>
  <c r="G74" i="1"/>
  <c r="G72" i="1"/>
  <c r="G66" i="1"/>
  <c r="G60" i="1"/>
  <c r="G59" i="1"/>
  <c r="G61" i="1"/>
  <c r="G62" i="1"/>
  <c r="G63" i="1"/>
  <c r="G64" i="1"/>
  <c r="G65" i="1"/>
  <c r="G67" i="1"/>
  <c r="G28" i="1"/>
  <c r="G68" i="1" l="1"/>
  <c r="G76" i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1" i="1"/>
  <c r="G11" i="1" s="1"/>
  <c r="D9" i="1"/>
  <c r="G9" i="1" s="1"/>
  <c r="D8" i="1"/>
  <c r="G8" i="1" s="1"/>
  <c r="D6" i="1"/>
  <c r="G6" i="1" s="1"/>
  <c r="D5" i="1"/>
  <c r="G5" i="1" s="1"/>
  <c r="G52" i="1"/>
  <c r="G25" i="1" l="1"/>
  <c r="G12" i="1"/>
  <c r="G54" i="1"/>
  <c r="G51" i="1"/>
  <c r="G50" i="1"/>
  <c r="G47" i="1"/>
  <c r="G46" i="1"/>
  <c r="G45" i="1"/>
  <c r="G44" i="1"/>
  <c r="G43" i="1"/>
  <c r="G42" i="1"/>
  <c r="G41" i="1"/>
  <c r="G40" i="1"/>
  <c r="G38" i="1"/>
  <c r="G37" i="1"/>
  <c r="G36" i="1"/>
  <c r="G35" i="1"/>
  <c r="G34" i="1"/>
  <c r="G33" i="1"/>
  <c r="G32" i="1"/>
  <c r="G55" i="1" l="1"/>
  <c r="C79" i="1" l="1"/>
  <c r="D79" i="1" s="1"/>
</calcChain>
</file>

<file path=xl/sharedStrings.xml><?xml version="1.0" encoding="utf-8"?>
<sst xmlns="http://schemas.openxmlformats.org/spreadsheetml/2006/main" count="177" uniqueCount="79">
  <si>
    <t>Položka</t>
  </si>
  <si>
    <t>Předpokládaný počet výsypů za rok</t>
  </si>
  <si>
    <t>Počet nádob</t>
  </si>
  <si>
    <t>Jednotka</t>
  </si>
  <si>
    <t>obsluha 1 ks nádoby, dynamické vážení, provedení záznamu o uskutečněném výsypu do systému</t>
  </si>
  <si>
    <t>Celkem</t>
  </si>
  <si>
    <t xml:space="preserve">Tab. č. 2: Svoz a manipulace tříděného komunálního odpadu podskupin 20 01 a 20 02 </t>
  </si>
  <si>
    <t>200101 Papír a lepenka - 1100l (horní výsyp)</t>
  </si>
  <si>
    <t>200102 Sklo (směs) - 1100l (horní výsyp)</t>
  </si>
  <si>
    <t>Předpokládané množství odpadů za rok v tunách</t>
  </si>
  <si>
    <t>využití/odstranění 1 tuny odpadu</t>
  </si>
  <si>
    <t>Tab. č. 4: Pronájem nádob</t>
  </si>
  <si>
    <t>Předpokládaný počet pronájmů nádob za rok</t>
  </si>
  <si>
    <t>Předpokládaný počet jiných prostředků za rok</t>
  </si>
  <si>
    <t>Mimořádný svoz odpadu</t>
  </si>
  <si>
    <t>cena za 1 km cesty svozové techniky k mimořádnému svozu a zpět</t>
  </si>
  <si>
    <t>Souhrn</t>
  </si>
  <si>
    <t>Předpokládaná cena za rok bez DPH v Kč</t>
  </si>
  <si>
    <t>Tab. č. 5: Ostatní položky</t>
  </si>
  <si>
    <t xml:space="preserve">Tab. č. 1: Svoz a manipulace směsného komunálního odpadu 20 03 01 </t>
  </si>
  <si>
    <t xml:space="preserve">Tab. č. 3: Náklady na využití/odstranění dotčených druhů odpadů </t>
  </si>
  <si>
    <t>Předpokládaný počet výsypů všech nádob za rok</t>
  </si>
  <si>
    <t>200201 Biologicky rozložitelný odpad - 240l (horní výsyp - Door to Door)</t>
  </si>
  <si>
    <t xml:space="preserve">Cena za položku a rok bez DPH </t>
  </si>
  <si>
    <t xml:space="preserve">Cena za jednotku bez DPH </t>
  </si>
  <si>
    <t>pronájem 1 ks nádoby za rok</t>
  </si>
  <si>
    <t>Předpokládaná cena na 4 roky bez DPH</t>
  </si>
  <si>
    <t xml:space="preserve">Nabízená cena za rok bez DPH </t>
  </si>
  <si>
    <t xml:space="preserve">Nabízená cena celkem na 4 roky bez DPH </t>
  </si>
  <si>
    <t>Mobilní sběr - nebezpečný odpad</t>
  </si>
  <si>
    <t>cena za manipulaci a dopravu 1 ks kontejneru</t>
  </si>
  <si>
    <t>120 l</t>
  </si>
  <si>
    <t>240 l</t>
  </si>
  <si>
    <t>1 100 l</t>
  </si>
  <si>
    <t>obsluha 1 ks nádoby, doprava na koncové zařízení, využití odpadu</t>
  </si>
  <si>
    <t>200139 Plasty + 20010101 Kompozitní a nápojové kartony  - 1100l (horní výsyp)</t>
  </si>
  <si>
    <t>200139 Plasty + 20010101 Kompozitní a nápojové kartony  - 240l (horní výsyp)</t>
  </si>
  <si>
    <t>200139 Plasty + 20010101 Kompozitní a nápojové kartony  - 240l (horní výsyp) Door to Door</t>
  </si>
  <si>
    <t>200102 Sklo (směs) - 240l (horní výsyp)</t>
  </si>
  <si>
    <t>200140 Kovy - 240l (horní výsyp)</t>
  </si>
  <si>
    <t>200140 Kovy - 660l (horní výsyp)</t>
  </si>
  <si>
    <t>200101 Papír a lepenka</t>
  </si>
  <si>
    <t>20010101 Kompozitní obaly</t>
  </si>
  <si>
    <t>200102 Sklo</t>
  </si>
  <si>
    <t>200113 Rozpouštědla</t>
  </si>
  <si>
    <t>200114 Kyseliny</t>
  </si>
  <si>
    <t>200115 Zásady</t>
  </si>
  <si>
    <t>200117 Fotochemikálie</t>
  </si>
  <si>
    <t>200119 Pesticidy</t>
  </si>
  <si>
    <t>200121 Zářivky a jiný odpad obsahující rtuť</t>
  </si>
  <si>
    <t>200123 Vyřazená zařízení obsahující chlorofluorovodíky</t>
  </si>
  <si>
    <t>200126 Olej a tuk neuvedený pod číslem 20 01 25</t>
  </si>
  <si>
    <t>200127 Barvy, tiskařské barvy, lepidla a pryskyřice</t>
  </si>
  <si>
    <t>200128 Barvy, tiskařské barvy, lepidla a pryskyřice neuvedené pod číslem 20 01 27</t>
  </si>
  <si>
    <t>200129 Detergenty obsahující nebezpečné látky</t>
  </si>
  <si>
    <t>200131 Nepoužitá cytostatika</t>
  </si>
  <si>
    <t>200132 Jiná nepoužitelná léčiva neuvedená pod číslem 20 01 31</t>
  </si>
  <si>
    <t>200137 Dřevo obsahující nebezpečné látky</t>
  </si>
  <si>
    <t>200138 Dřevo neuvedené pod číslem 200137</t>
  </si>
  <si>
    <t>200139 Plasty</t>
  </si>
  <si>
    <t>200140 Kovy</t>
  </si>
  <si>
    <t xml:space="preserve">200201 Biologicky rozložitelný odpad </t>
  </si>
  <si>
    <t>200301 Směsný komunální odpad - odstranění na skládce (bez zákonného poplatku za uložení odpadu na skládku)</t>
  </si>
  <si>
    <t>200301 Směsný komunální odpad - energetické využití odpadu</t>
  </si>
  <si>
    <t>200307 Objemný odpad - odstranění na skládce (bez zákonného poplatku za uložení odpadu na skládku)</t>
  </si>
  <si>
    <t>200307 Objemný odpad - energetické využití odpadu</t>
  </si>
  <si>
    <t>v rámci tab. č. 2</t>
  </si>
  <si>
    <t>200125 Jedlý olej a tuk - 240l (horní výsyp)</t>
  </si>
  <si>
    <t>200125 Jedlý olej a tuk</t>
  </si>
  <si>
    <t>160103 Pneumatiky</t>
  </si>
  <si>
    <t>200201 Biologicky rozložitelný odpad - 20 m3</t>
  </si>
  <si>
    <t>pronájem 1 ks kontejneru za rok</t>
  </si>
  <si>
    <t>200307 Objemný odpad - 30 m3</t>
  </si>
  <si>
    <t>Přistavení a odvoz kontejneru 30 m3 - Objemný odpad</t>
  </si>
  <si>
    <t>paušální platba za přistavení mobilní sběrny a manipulaci s odpady (nakládka, přetřídění, vykládka)</t>
  </si>
  <si>
    <t>hodinová sazba za mobilní sběr nebezpečného odpadu</t>
  </si>
  <si>
    <t>INTERNÍ Příloha č. 3 - Tabulka pro výpočet nabídkové ceny</t>
  </si>
  <si>
    <t xml:space="preserve">Přistavení a odvoz kontejneru 20 m3 - Biologicky rozložitelný odpad </t>
  </si>
  <si>
    <t>jednorázové výsypy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</si>
</sst>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[$Kč-405]"/>
  </numFmts>
  <fonts count="11" x14ac:knownFonts="1">
    <font>
      <sz val="11"/>
      <color theme="1"/>
      <name val="Calibri"/>
      <scheme val="minor"/>
    </font>
    <font>
      <b/>
      <sz val="14"/>
      <color rgb="FF000000"/>
      <name val="Calibri"/>
      <family val="2"/>
      <charset val="238"/>
      <scheme val="major"/>
    </font>
    <font>
      <sz val="11"/>
      <name val="Calibri"/>
      <family val="2"/>
      <charset val="238"/>
      <scheme val="major"/>
    </font>
    <font>
      <sz val="11"/>
      <color theme="1"/>
      <name val="Calibri"/>
      <family val="2"/>
      <charset val="238"/>
      <scheme val="major"/>
    </font>
    <font>
      <b/>
      <sz val="10"/>
      <color rgb="FF000000"/>
      <name val="Calibri"/>
      <family val="2"/>
      <charset val="238"/>
      <scheme val="major"/>
    </font>
    <font>
      <sz val="10"/>
      <color theme="1"/>
      <name val="Calibri"/>
      <family val="2"/>
      <charset val="238"/>
      <scheme val="major"/>
    </font>
    <font>
      <b/>
      <sz val="12"/>
      <color theme="1"/>
      <name val="Calibri"/>
      <family val="2"/>
      <charset val="238"/>
      <scheme val="major"/>
    </font>
    <font>
      <b/>
      <sz val="11"/>
      <color theme="1"/>
      <name val="Calibri"/>
      <family val="2"/>
      <charset val="238"/>
      <scheme val="major"/>
    </font>
    <font>
      <b/>
      <sz val="11"/>
      <color rgb="FF000000"/>
      <name val="Calibri"/>
      <family val="2"/>
      <charset val="238"/>
      <scheme val="major"/>
    </font>
    <font>
      <sz val="11"/>
      <color rgb="FF000000"/>
      <name val="Calibri"/>
      <family val="2"/>
      <charset val="238"/>
      <scheme val="major"/>
    </font>
    <font>
      <b/>
      <sz val="11"/>
      <color rgb="FFFF0000"/>
      <name val="Calibri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E699"/>
        <bgColor rgb="FFFFE699"/>
      </patternFill>
    </fill>
    <fill>
      <patternFill patternType="solid">
        <fgColor rgb="FFFBE5D6"/>
        <bgColor rgb="FFFBE5D6"/>
      </patternFill>
    </fill>
    <fill>
      <patternFill patternType="solid">
        <fgColor rgb="FFE2F0D9"/>
        <bgColor rgb="FFE2F0D9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3" xfId="0" applyFont="1" applyBorder="1" applyProtection="1">
      <protection hidden="1"/>
    </xf>
    <xf numFmtId="0" fontId="0" fillId="0" borderId="0" xfId="0" applyProtection="1"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3" fillId="0" borderId="0" xfId="0" applyFont="1" applyProtection="1">
      <protection hidden="1"/>
    </xf>
    <xf numFmtId="49" fontId="8" fillId="3" borderId="5" xfId="0" applyNumberFormat="1" applyFont="1" applyFill="1" applyBorder="1" applyAlignment="1" applyProtection="1">
      <alignment horizontal="center" vertical="center" wrapText="1"/>
      <protection hidden="1"/>
    </xf>
    <xf numFmtId="49" fontId="7" fillId="3" borderId="5" xfId="0" applyNumberFormat="1" applyFont="1" applyFill="1" applyBorder="1" applyAlignment="1" applyProtection="1">
      <alignment horizontal="center" vertical="center" wrapText="1"/>
      <protection hidden="1"/>
    </xf>
    <xf numFmtId="164" fontId="7" fillId="3" borderId="5" xfId="0" applyNumberFormat="1" applyFont="1" applyFill="1" applyBorder="1" applyAlignment="1" applyProtection="1">
      <alignment horizontal="center" vertical="center" wrapText="1"/>
      <protection hidden="1"/>
    </xf>
    <xf numFmtId="49" fontId="9" fillId="0" borderId="5" xfId="0" applyNumberFormat="1" applyFont="1" applyBorder="1" applyProtection="1">
      <protection hidden="1"/>
    </xf>
    <xf numFmtId="0" fontId="3" fillId="4" borderId="5" xfId="0" applyFont="1" applyFill="1" applyBorder="1" applyAlignment="1" applyProtection="1">
      <alignment horizontal="right"/>
      <protection hidden="1"/>
    </xf>
    <xf numFmtId="0" fontId="9" fillId="5" borderId="5" xfId="0" applyFont="1" applyFill="1" applyBorder="1" applyProtection="1">
      <protection hidden="1"/>
    </xf>
    <xf numFmtId="49" fontId="9" fillId="4" borderId="5" xfId="0" applyNumberFormat="1" applyFont="1" applyFill="1" applyBorder="1" applyAlignment="1" applyProtection="1">
      <alignment horizontal="left" wrapText="1"/>
      <protection hidden="1"/>
    </xf>
    <xf numFmtId="164" fontId="3" fillId="0" borderId="5" xfId="0" applyNumberFormat="1" applyFont="1" applyBorder="1" applyProtection="1">
      <protection locked="0" hidden="1"/>
    </xf>
    <xf numFmtId="164" fontId="3" fillId="5" borderId="5" xfId="0" applyNumberFormat="1" applyFont="1" applyFill="1" applyBorder="1" applyProtection="1">
      <protection hidden="1"/>
    </xf>
    <xf numFmtId="0" fontId="9" fillId="5" borderId="5" xfId="0" applyFont="1" applyFill="1" applyBorder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3" fontId="5" fillId="0" borderId="0" xfId="0" applyNumberFormat="1" applyFont="1" applyProtection="1">
      <protection hidden="1"/>
    </xf>
    <xf numFmtId="3" fontId="7" fillId="7" borderId="6" xfId="0" applyNumberFormat="1" applyFont="1" applyFill="1" applyBorder="1" applyAlignment="1" applyProtection="1">
      <alignment horizontal="center" vertical="center"/>
      <protection hidden="1"/>
    </xf>
    <xf numFmtId="165" fontId="7" fillId="7" borderId="6" xfId="0" applyNumberFormat="1" applyFont="1" applyFill="1" applyBorder="1" applyAlignment="1" applyProtection="1">
      <alignment vertical="center"/>
      <protection hidden="1"/>
    </xf>
    <xf numFmtId="165" fontId="7" fillId="7" borderId="6" xfId="0" applyNumberFormat="1" applyFont="1" applyFill="1" applyBorder="1" applyAlignment="1" applyProtection="1">
      <alignment horizontal="right" vertical="center"/>
      <protection hidden="1"/>
    </xf>
    <xf numFmtId="49" fontId="7" fillId="3" borderId="7" xfId="0" applyNumberFormat="1" applyFont="1" applyFill="1" applyBorder="1" applyAlignment="1" applyProtection="1">
      <alignment horizontal="center" vertical="center" wrapText="1"/>
      <protection hidden="1"/>
    </xf>
    <xf numFmtId="49" fontId="7" fillId="3" borderId="8" xfId="0" applyNumberFormat="1" applyFont="1" applyFill="1" applyBorder="1" applyAlignment="1" applyProtection="1">
      <alignment vertical="center" wrapText="1"/>
      <protection hidden="1"/>
    </xf>
    <xf numFmtId="49" fontId="3" fillId="0" borderId="9" xfId="0" applyNumberFormat="1" applyFont="1" applyBorder="1" applyProtection="1">
      <protection hidden="1"/>
    </xf>
    <xf numFmtId="0" fontId="3" fillId="0" borderId="10" xfId="0" applyFont="1" applyBorder="1" applyProtection="1">
      <protection hidden="1"/>
    </xf>
    <xf numFmtId="0" fontId="8" fillId="5" borderId="11" xfId="0" applyFont="1" applyFill="1" applyBorder="1" applyProtection="1">
      <protection hidden="1"/>
    </xf>
    <xf numFmtId="49" fontId="8" fillId="5" borderId="12" xfId="0" applyNumberFormat="1" applyFont="1" applyFill="1" applyBorder="1" applyProtection="1">
      <protection hidden="1"/>
    </xf>
    <xf numFmtId="49" fontId="3" fillId="4" borderId="5" xfId="0" applyNumberFormat="1" applyFont="1" applyFill="1" applyBorder="1" applyAlignment="1" applyProtection="1">
      <alignment horizontal="center"/>
      <protection hidden="1"/>
    </xf>
    <xf numFmtId="49" fontId="3" fillId="0" borderId="13" xfId="0" applyNumberFormat="1" applyFont="1" applyBorder="1" applyProtection="1">
      <protection hidden="1"/>
    </xf>
    <xf numFmtId="0" fontId="3" fillId="0" borderId="14" xfId="0" applyFont="1" applyBorder="1" applyProtection="1">
      <protection hidden="1"/>
    </xf>
    <xf numFmtId="49" fontId="8" fillId="5" borderId="15" xfId="0" applyNumberFormat="1" applyFont="1" applyFill="1" applyBorder="1" applyProtection="1">
      <protection hidden="1"/>
    </xf>
    <xf numFmtId="49" fontId="3" fillId="0" borderId="11" xfId="0" applyNumberFormat="1" applyFont="1" applyBorder="1" applyProtection="1">
      <protection hidden="1"/>
    </xf>
    <xf numFmtId="0" fontId="3" fillId="0" borderId="16" xfId="0" applyFont="1" applyBorder="1" applyProtection="1">
      <protection hidden="1"/>
    </xf>
    <xf numFmtId="49" fontId="5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49" fontId="4" fillId="0" borderId="0" xfId="0" applyNumberFormat="1" applyFont="1" applyProtection="1">
      <protection hidden="1"/>
    </xf>
    <xf numFmtId="49" fontId="5" fillId="0" borderId="0" xfId="0" applyNumberFormat="1" applyFont="1" applyAlignment="1" applyProtection="1">
      <alignment horizontal="center"/>
      <protection hidden="1"/>
    </xf>
    <xf numFmtId="49" fontId="9" fillId="0" borderId="11" xfId="0" applyNumberFormat="1" applyFont="1" applyBorder="1" applyProtection="1">
      <protection hidden="1"/>
    </xf>
    <xf numFmtId="49" fontId="7" fillId="3" borderId="11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6" xfId="0" applyFont="1" applyFill="1" applyBorder="1" applyAlignment="1" applyProtection="1">
      <alignment vertical="center"/>
      <protection hidden="1"/>
    </xf>
    <xf numFmtId="1" fontId="3" fillId="0" borderId="10" xfId="0" applyNumberFormat="1" applyFont="1" applyBorder="1" applyProtection="1">
      <protection hidden="1"/>
    </xf>
    <xf numFmtId="1" fontId="8" fillId="5" borderId="16" xfId="0" applyNumberFormat="1" applyFont="1" applyFill="1" applyBorder="1" applyProtection="1">
      <protection hidden="1"/>
    </xf>
    <xf numFmtId="1" fontId="3" fillId="0" borderId="16" xfId="0" applyNumberFormat="1" applyFont="1" applyBorder="1" applyProtection="1">
      <protection hidden="1"/>
    </xf>
    <xf numFmtId="0" fontId="6" fillId="0" borderId="0" xfId="0" applyFont="1" applyProtection="1">
      <protection hidden="1"/>
    </xf>
    <xf numFmtId="0" fontId="7" fillId="3" borderId="17" xfId="0" applyFont="1" applyFill="1" applyBorder="1" applyAlignment="1" applyProtection="1">
      <alignment horizontal="center" vertical="center" wrapText="1"/>
      <protection hidden="1"/>
    </xf>
    <xf numFmtId="0" fontId="7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165" fontId="7" fillId="5" borderId="20" xfId="0" applyNumberFormat="1" applyFont="1" applyFill="1" applyBorder="1" applyAlignment="1" applyProtection="1">
      <alignment horizontal="center" vertical="center"/>
      <protection hidden="1"/>
    </xf>
    <xf numFmtId="3" fontId="7" fillId="6" borderId="5" xfId="0" applyNumberFormat="1" applyFont="1" applyFill="1" applyBorder="1" applyAlignment="1" applyProtection="1">
      <alignment horizontal="center"/>
      <protection hidden="1"/>
    </xf>
    <xf numFmtId="3" fontId="7" fillId="0" borderId="5" xfId="0" applyNumberFormat="1" applyFont="1" applyBorder="1" applyAlignment="1" applyProtection="1">
      <alignment horizontal="center"/>
      <protection hidden="1"/>
    </xf>
    <xf numFmtId="2" fontId="8" fillId="5" borderId="11" xfId="0" applyNumberFormat="1" applyFont="1" applyFill="1" applyBorder="1" applyProtection="1">
      <protection hidden="1"/>
    </xf>
    <xf numFmtId="164" fontId="3" fillId="0" borderId="5" xfId="0" applyNumberFormat="1" applyFont="1" applyBorder="1" applyAlignment="1" applyProtection="1">
      <alignment horizontal="center"/>
      <protection locked="0" hidden="1"/>
    </xf>
    <xf numFmtId="164" fontId="3" fillId="5" borderId="5" xfId="0" applyNumberFormat="1" applyFont="1" applyFill="1" applyBorder="1" applyAlignment="1" applyProtection="1">
      <alignment horizontal="center"/>
      <protection hidden="1"/>
    </xf>
    <xf numFmtId="165" fontId="10" fillId="4" borderId="19" xfId="0" applyNumberFormat="1" applyFont="1" applyFill="1" applyBorder="1" applyAlignment="1" applyProtection="1">
      <alignment horizontal="center" vertical="center"/>
      <protection hidden="1"/>
    </xf>
    <xf numFmtId="165" fontId="10" fillId="4" borderId="2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49" fontId="7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7" fillId="0" borderId="4" xfId="0" applyFont="1" applyBorder="1" applyAlignment="1" applyProtection="1">
      <alignment horizontal="left" wrapText="1"/>
      <protection hidden="1"/>
    </xf>
    <xf numFmtId="0" fontId="2" fillId="0" borderId="4" xfId="0" applyFont="1" applyBorder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7" fillId="0" borderId="0" xfId="0" applyFont="1" applyProtection="1"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1"/>
  <sheetViews>
    <sheetView showGridLines="0" tabSelected="1" topLeftCell="A67" zoomScale="85" zoomScaleNormal="85" workbookViewId="0">
      <selection sqref="A1:G1"/>
    </sheetView>
  </sheetViews>
  <sheetFormatPr defaultColWidth="14.42578125" defaultRowHeight="15" customHeight="1" x14ac:dyDescent="0.25"/>
  <cols>
    <col min="1" max="1" width="80.5703125" style="2" customWidth="1"/>
    <col min="2" max="2" width="19.7109375" style="2" customWidth="1"/>
    <col min="3" max="3" width="22.5703125" style="2" customWidth="1"/>
    <col min="4" max="4" width="24.5703125" style="2" customWidth="1"/>
    <col min="5" max="5" width="93.28515625" style="2" bestFit="1" customWidth="1"/>
    <col min="6" max="6" width="15.85546875" style="2" customWidth="1"/>
    <col min="7" max="7" width="15.7109375" style="2" customWidth="1"/>
    <col min="8" max="16384" width="14.42578125" style="2"/>
  </cols>
  <sheetData>
    <row r="1" spans="1:7" ht="30" customHeight="1" x14ac:dyDescent="0.25">
      <c r="A1" s="58" t="s">
        <v>76</v>
      </c>
      <c r="B1" s="59"/>
      <c r="C1" s="59"/>
      <c r="D1" s="59"/>
      <c r="E1" s="59"/>
      <c r="F1" s="59"/>
      <c r="G1" s="60"/>
    </row>
    <row r="2" spans="1:7" ht="15" customHeight="1" x14ac:dyDescent="0.25">
      <c r="A2" s="3"/>
      <c r="B2" s="1"/>
      <c r="C2" s="1"/>
      <c r="D2" s="1"/>
      <c r="E2" s="1"/>
      <c r="F2" s="1"/>
      <c r="G2" s="1"/>
    </row>
    <row r="3" spans="1:7" ht="15.75" customHeight="1" x14ac:dyDescent="0.25">
      <c r="A3" s="61" t="s">
        <v>19</v>
      </c>
      <c r="B3" s="62"/>
      <c r="C3" s="62"/>
      <c r="D3" s="62"/>
      <c r="E3" s="62"/>
      <c r="F3" s="4"/>
      <c r="G3" s="4"/>
    </row>
    <row r="4" spans="1:7" ht="39" customHeight="1" x14ac:dyDescent="0.25">
      <c r="A4" s="5" t="s">
        <v>0</v>
      </c>
      <c r="B4" s="6" t="s">
        <v>1</v>
      </c>
      <c r="C4" s="6" t="s">
        <v>2</v>
      </c>
      <c r="D4" s="6" t="s">
        <v>21</v>
      </c>
      <c r="E4" s="6" t="s">
        <v>3</v>
      </c>
      <c r="F4" s="7" t="s">
        <v>24</v>
      </c>
      <c r="G4" s="7" t="s">
        <v>23</v>
      </c>
    </row>
    <row r="5" spans="1:7" ht="30" customHeight="1" x14ac:dyDescent="0.25">
      <c r="A5" s="8" t="s">
        <v>31</v>
      </c>
      <c r="B5" s="9">
        <v>26</v>
      </c>
      <c r="C5" s="10">
        <v>483</v>
      </c>
      <c r="D5" s="47">
        <f>C5*B5</f>
        <v>12558</v>
      </c>
      <c r="E5" s="11" t="s">
        <v>4</v>
      </c>
      <c r="F5" s="12">
        <v>31</v>
      </c>
      <c r="G5" s="13">
        <f t="shared" ref="G5:G11" si="0">F5*D5</f>
        <v>389298</v>
      </c>
    </row>
    <row r="6" spans="1:7" ht="30" customHeight="1" x14ac:dyDescent="0.25">
      <c r="A6" s="8" t="s">
        <v>31</v>
      </c>
      <c r="B6" s="9">
        <v>12</v>
      </c>
      <c r="C6" s="10">
        <v>204</v>
      </c>
      <c r="D6" s="47">
        <f>C6*B6</f>
        <v>2448</v>
      </c>
      <c r="E6" s="11" t="s">
        <v>4</v>
      </c>
      <c r="F6" s="12">
        <v>31</v>
      </c>
      <c r="G6" s="13">
        <f t="shared" si="0"/>
        <v>75888</v>
      </c>
    </row>
    <row r="7" spans="1:7" ht="30" customHeight="1" x14ac:dyDescent="0.25">
      <c r="A7" s="8" t="s">
        <v>31</v>
      </c>
      <c r="B7" s="9" t="s">
        <v>78</v>
      </c>
      <c r="C7" s="10">
        <v>72</v>
      </c>
      <c r="D7" s="47">
        <v>370</v>
      </c>
      <c r="E7" s="11" t="s">
        <v>4</v>
      </c>
      <c r="F7" s="12">
        <v>31</v>
      </c>
      <c r="G7" s="13">
        <f t="shared" si="0"/>
        <v>11470</v>
      </c>
    </row>
    <row r="8" spans="1:7" ht="30" customHeight="1" x14ac:dyDescent="0.25">
      <c r="A8" s="8" t="s">
        <v>32</v>
      </c>
      <c r="B8" s="9">
        <v>26</v>
      </c>
      <c r="C8" s="10">
        <v>47</v>
      </c>
      <c r="D8" s="47">
        <f>C8*B8</f>
        <v>1222</v>
      </c>
      <c r="E8" s="11" t="s">
        <v>4</v>
      </c>
      <c r="F8" s="12">
        <v>61</v>
      </c>
      <c r="G8" s="13">
        <f t="shared" si="0"/>
        <v>74542</v>
      </c>
    </row>
    <row r="9" spans="1:7" ht="30" customHeight="1" x14ac:dyDescent="0.25">
      <c r="A9" s="8" t="s">
        <v>32</v>
      </c>
      <c r="B9" s="9">
        <v>12</v>
      </c>
      <c r="C9" s="10">
        <v>7</v>
      </c>
      <c r="D9" s="47">
        <f>C9*B9</f>
        <v>84</v>
      </c>
      <c r="E9" s="11" t="s">
        <v>4</v>
      </c>
      <c r="F9" s="12">
        <v>61</v>
      </c>
      <c r="G9" s="13">
        <f t="shared" si="0"/>
        <v>5124</v>
      </c>
    </row>
    <row r="10" spans="1:7" ht="30" customHeight="1" x14ac:dyDescent="0.25">
      <c r="A10" s="8" t="s">
        <v>32</v>
      </c>
      <c r="B10" s="9" t="s">
        <v>78</v>
      </c>
      <c r="C10" s="10">
        <v>8</v>
      </c>
      <c r="D10" s="47">
        <v>40</v>
      </c>
      <c r="E10" s="11" t="s">
        <v>4</v>
      </c>
      <c r="F10" s="12">
        <v>61</v>
      </c>
      <c r="G10" s="13">
        <f t="shared" si="0"/>
        <v>2440</v>
      </c>
    </row>
    <row r="11" spans="1:7" ht="30" customHeight="1" x14ac:dyDescent="0.25">
      <c r="A11" s="8" t="s">
        <v>33</v>
      </c>
      <c r="B11" s="9">
        <v>26</v>
      </c>
      <c r="C11" s="14">
        <v>1</v>
      </c>
      <c r="D11" s="47">
        <f>C11*B11</f>
        <v>26</v>
      </c>
      <c r="E11" s="11" t="s">
        <v>4</v>
      </c>
      <c r="F11" s="12">
        <v>255</v>
      </c>
      <c r="G11" s="13">
        <f t="shared" si="0"/>
        <v>6630</v>
      </c>
    </row>
    <row r="12" spans="1:7" ht="30" customHeight="1" x14ac:dyDescent="0.25">
      <c r="A12" s="15"/>
      <c r="B12" s="16"/>
      <c r="C12" s="16"/>
      <c r="D12" s="16"/>
      <c r="E12" s="16"/>
      <c r="F12" s="17" t="s">
        <v>5</v>
      </c>
      <c r="G12" s="18">
        <f>SUM(G5:G11)</f>
        <v>565392</v>
      </c>
    </row>
    <row r="13" spans="1:7" ht="15.75" customHeight="1" x14ac:dyDescent="0.25">
      <c r="A13" s="63" t="s">
        <v>6</v>
      </c>
      <c r="B13" s="55"/>
      <c r="C13" s="55"/>
      <c r="D13" s="55"/>
      <c r="E13" s="55"/>
      <c r="F13" s="4"/>
      <c r="G13" s="4"/>
    </row>
    <row r="14" spans="1:7" ht="39" customHeight="1" x14ac:dyDescent="0.25">
      <c r="A14" s="6" t="s">
        <v>0</v>
      </c>
      <c r="B14" s="6" t="s">
        <v>1</v>
      </c>
      <c r="C14" s="6" t="s">
        <v>2</v>
      </c>
      <c r="D14" s="6" t="s">
        <v>21</v>
      </c>
      <c r="E14" s="6" t="s">
        <v>3</v>
      </c>
      <c r="F14" s="7" t="s">
        <v>24</v>
      </c>
      <c r="G14" s="7" t="s">
        <v>23</v>
      </c>
    </row>
    <row r="15" spans="1:7" ht="30" customHeight="1" x14ac:dyDescent="0.25">
      <c r="A15" s="8" t="s">
        <v>7</v>
      </c>
      <c r="B15" s="9">
        <v>104</v>
      </c>
      <c r="C15" s="14">
        <v>24</v>
      </c>
      <c r="D15" s="48">
        <f t="shared" ref="D15:D24" si="1">C15*B15</f>
        <v>2496</v>
      </c>
      <c r="E15" s="11" t="s">
        <v>34</v>
      </c>
      <c r="F15" s="12">
        <v>285</v>
      </c>
      <c r="G15" s="13">
        <f>F15*D15</f>
        <v>711360</v>
      </c>
    </row>
    <row r="16" spans="1:7" ht="30" customHeight="1" x14ac:dyDescent="0.25">
      <c r="A16" s="8" t="s">
        <v>36</v>
      </c>
      <c r="B16" s="9">
        <v>52</v>
      </c>
      <c r="C16" s="14">
        <v>3</v>
      </c>
      <c r="D16" s="48">
        <f t="shared" si="1"/>
        <v>156</v>
      </c>
      <c r="E16" s="11" t="s">
        <v>34</v>
      </c>
      <c r="F16" s="12">
        <v>105</v>
      </c>
      <c r="G16" s="13">
        <f t="shared" ref="G16:G24" si="2">F16*D16</f>
        <v>16380</v>
      </c>
    </row>
    <row r="17" spans="1:7" ht="30" customHeight="1" x14ac:dyDescent="0.25">
      <c r="A17" s="8" t="s">
        <v>37</v>
      </c>
      <c r="B17" s="9">
        <v>12</v>
      </c>
      <c r="C17" s="14">
        <v>550</v>
      </c>
      <c r="D17" s="48">
        <f t="shared" si="1"/>
        <v>6600</v>
      </c>
      <c r="E17" s="11" t="s">
        <v>34</v>
      </c>
      <c r="F17" s="12">
        <v>105</v>
      </c>
      <c r="G17" s="13">
        <f t="shared" si="2"/>
        <v>693000</v>
      </c>
    </row>
    <row r="18" spans="1:7" ht="30" customHeight="1" x14ac:dyDescent="0.25">
      <c r="A18" s="8" t="s">
        <v>35</v>
      </c>
      <c r="B18" s="9">
        <v>52</v>
      </c>
      <c r="C18" s="14">
        <v>30</v>
      </c>
      <c r="D18" s="48">
        <f t="shared" si="1"/>
        <v>1560</v>
      </c>
      <c r="E18" s="11" t="s">
        <v>34</v>
      </c>
      <c r="F18" s="12">
        <v>320</v>
      </c>
      <c r="G18" s="13">
        <f t="shared" si="2"/>
        <v>499200</v>
      </c>
    </row>
    <row r="19" spans="1:7" ht="30" customHeight="1" x14ac:dyDescent="0.25">
      <c r="A19" s="8" t="s">
        <v>38</v>
      </c>
      <c r="B19" s="9">
        <v>12</v>
      </c>
      <c r="C19" s="14">
        <v>3</v>
      </c>
      <c r="D19" s="48">
        <f t="shared" si="1"/>
        <v>36</v>
      </c>
      <c r="E19" s="11" t="s">
        <v>34</v>
      </c>
      <c r="F19" s="12">
        <v>120</v>
      </c>
      <c r="G19" s="13">
        <f t="shared" si="2"/>
        <v>4320</v>
      </c>
    </row>
    <row r="20" spans="1:7" ht="30" customHeight="1" x14ac:dyDescent="0.25">
      <c r="A20" s="8" t="s">
        <v>8</v>
      </c>
      <c r="B20" s="9">
        <v>12</v>
      </c>
      <c r="C20" s="14">
        <v>15</v>
      </c>
      <c r="D20" s="48">
        <f t="shared" si="1"/>
        <v>180</v>
      </c>
      <c r="E20" s="11" t="s">
        <v>34</v>
      </c>
      <c r="F20" s="12">
        <v>245</v>
      </c>
      <c r="G20" s="13">
        <f t="shared" si="2"/>
        <v>44100</v>
      </c>
    </row>
    <row r="21" spans="1:7" ht="30" customHeight="1" x14ac:dyDescent="0.25">
      <c r="A21" s="8" t="s">
        <v>39</v>
      </c>
      <c r="B21" s="9">
        <v>26</v>
      </c>
      <c r="C21" s="14">
        <v>3</v>
      </c>
      <c r="D21" s="48">
        <f t="shared" si="1"/>
        <v>78</v>
      </c>
      <c r="E21" s="11" t="s">
        <v>34</v>
      </c>
      <c r="F21" s="12">
        <v>120</v>
      </c>
      <c r="G21" s="13">
        <f t="shared" si="2"/>
        <v>9360</v>
      </c>
    </row>
    <row r="22" spans="1:7" ht="30" customHeight="1" x14ac:dyDescent="0.25">
      <c r="A22" s="8" t="s">
        <v>40</v>
      </c>
      <c r="B22" s="9">
        <v>26</v>
      </c>
      <c r="C22" s="14">
        <v>7</v>
      </c>
      <c r="D22" s="48">
        <f t="shared" si="1"/>
        <v>182</v>
      </c>
      <c r="E22" s="11" t="s">
        <v>34</v>
      </c>
      <c r="F22" s="12">
        <v>340</v>
      </c>
      <c r="G22" s="13">
        <f t="shared" si="2"/>
        <v>61880</v>
      </c>
    </row>
    <row r="23" spans="1:7" ht="30" customHeight="1" x14ac:dyDescent="0.25">
      <c r="A23" s="8" t="s">
        <v>67</v>
      </c>
      <c r="B23" s="9">
        <v>12</v>
      </c>
      <c r="C23" s="14">
        <v>3</v>
      </c>
      <c r="D23" s="48">
        <f t="shared" si="1"/>
        <v>36</v>
      </c>
      <c r="E23" s="11" t="s">
        <v>34</v>
      </c>
      <c r="F23" s="12">
        <v>340</v>
      </c>
      <c r="G23" s="13">
        <f t="shared" si="2"/>
        <v>12240</v>
      </c>
    </row>
    <row r="24" spans="1:7" ht="30" customHeight="1" x14ac:dyDescent="0.25">
      <c r="A24" s="8" t="s">
        <v>22</v>
      </c>
      <c r="B24" s="9">
        <v>18</v>
      </c>
      <c r="C24" s="14">
        <v>355</v>
      </c>
      <c r="D24" s="48">
        <f t="shared" si="1"/>
        <v>6390</v>
      </c>
      <c r="E24" s="11" t="s">
        <v>34</v>
      </c>
      <c r="F24" s="12">
        <v>53</v>
      </c>
      <c r="G24" s="13">
        <f t="shared" si="2"/>
        <v>338670</v>
      </c>
    </row>
    <row r="25" spans="1:7" ht="30" customHeight="1" x14ac:dyDescent="0.25">
      <c r="A25" s="4"/>
      <c r="B25" s="4"/>
      <c r="C25" s="4"/>
      <c r="D25" s="4"/>
      <c r="E25" s="4"/>
      <c r="F25" s="17" t="s">
        <v>5</v>
      </c>
      <c r="G25" s="19">
        <f>SUM(G15:G24)</f>
        <v>2390510</v>
      </c>
    </row>
    <row r="26" spans="1:7" ht="15.75" customHeight="1" x14ac:dyDescent="0.25">
      <c r="A26" s="64" t="s">
        <v>20</v>
      </c>
      <c r="B26" s="55"/>
      <c r="C26" s="55"/>
      <c r="D26" s="55"/>
      <c r="E26" s="55"/>
      <c r="F26" s="4"/>
      <c r="G26" s="4"/>
    </row>
    <row r="27" spans="1:7" ht="39" customHeight="1" x14ac:dyDescent="0.25">
      <c r="A27" s="20" t="s">
        <v>0</v>
      </c>
      <c r="B27" s="21"/>
      <c r="C27" s="56" t="s">
        <v>9</v>
      </c>
      <c r="D27" s="57"/>
      <c r="E27" s="6" t="s">
        <v>3</v>
      </c>
      <c r="F27" s="7" t="s">
        <v>24</v>
      </c>
      <c r="G27" s="7" t="s">
        <v>23</v>
      </c>
    </row>
    <row r="28" spans="1:7" ht="15.75" customHeight="1" x14ac:dyDescent="0.25">
      <c r="A28" s="22" t="s">
        <v>69</v>
      </c>
      <c r="B28" s="23"/>
      <c r="C28" s="49">
        <v>0.9</v>
      </c>
      <c r="D28" s="25"/>
      <c r="E28" s="26" t="s">
        <v>10</v>
      </c>
      <c r="F28" s="12">
        <v>5500</v>
      </c>
      <c r="G28" s="13">
        <f>F28*C28</f>
        <v>4950</v>
      </c>
    </row>
    <row r="29" spans="1:7" ht="15.75" customHeight="1" x14ac:dyDescent="0.25">
      <c r="A29" s="22" t="s">
        <v>41</v>
      </c>
      <c r="B29" s="23"/>
      <c r="C29" s="49">
        <v>74.106700000000004</v>
      </c>
      <c r="D29" s="25"/>
      <c r="E29" s="26" t="s">
        <v>66</v>
      </c>
      <c r="F29" s="50" t="s">
        <v>66</v>
      </c>
      <c r="G29" s="51" t="s">
        <v>66</v>
      </c>
    </row>
    <row r="30" spans="1:7" ht="15.75" customHeight="1" x14ac:dyDescent="0.25">
      <c r="A30" s="22" t="s">
        <v>42</v>
      </c>
      <c r="B30" s="23"/>
      <c r="C30" s="49">
        <v>1E-3</v>
      </c>
      <c r="D30" s="25"/>
      <c r="E30" s="26" t="s">
        <v>66</v>
      </c>
      <c r="F30" s="50" t="s">
        <v>66</v>
      </c>
      <c r="G30" s="51" t="s">
        <v>66</v>
      </c>
    </row>
    <row r="31" spans="1:7" ht="15.75" customHeight="1" x14ac:dyDescent="0.25">
      <c r="A31" s="22" t="s">
        <v>43</v>
      </c>
      <c r="B31" s="23"/>
      <c r="C31" s="49">
        <v>26.019300000000001</v>
      </c>
      <c r="D31" s="25"/>
      <c r="E31" s="26" t="s">
        <v>66</v>
      </c>
      <c r="F31" s="50" t="s">
        <v>66</v>
      </c>
      <c r="G31" s="51" t="s">
        <v>66</v>
      </c>
    </row>
    <row r="32" spans="1:7" ht="15.75" customHeight="1" x14ac:dyDescent="0.25">
      <c r="A32" s="27" t="s">
        <v>44</v>
      </c>
      <c r="B32" s="28"/>
      <c r="C32" s="49">
        <v>0.08</v>
      </c>
      <c r="D32" s="25"/>
      <c r="E32" s="26" t="s">
        <v>10</v>
      </c>
      <c r="F32" s="12">
        <v>35000</v>
      </c>
      <c r="G32" s="13">
        <f t="shared" ref="G32:G54" si="3">F32*C32</f>
        <v>2800</v>
      </c>
    </row>
    <row r="33" spans="1:7" ht="15.75" customHeight="1" x14ac:dyDescent="0.25">
      <c r="A33" s="27" t="s">
        <v>45</v>
      </c>
      <c r="B33" s="28"/>
      <c r="C33" s="49">
        <v>2.8000000000000001E-2</v>
      </c>
      <c r="D33" s="25"/>
      <c r="E33" s="26" t="s">
        <v>10</v>
      </c>
      <c r="F33" s="12">
        <v>35000</v>
      </c>
      <c r="G33" s="13">
        <f t="shared" si="3"/>
        <v>980</v>
      </c>
    </row>
    <row r="34" spans="1:7" ht="15.75" customHeight="1" x14ac:dyDescent="0.25">
      <c r="A34" s="22" t="s">
        <v>46</v>
      </c>
      <c r="B34" s="23"/>
      <c r="C34" s="49">
        <v>2.1000000000000001E-2</v>
      </c>
      <c r="D34" s="25"/>
      <c r="E34" s="26" t="s">
        <v>10</v>
      </c>
      <c r="F34" s="12">
        <v>35000</v>
      </c>
      <c r="G34" s="13">
        <f t="shared" si="3"/>
        <v>735</v>
      </c>
    </row>
    <row r="35" spans="1:7" ht="15.75" customHeight="1" x14ac:dyDescent="0.25">
      <c r="A35" s="22" t="s">
        <v>47</v>
      </c>
      <c r="B35" s="23"/>
      <c r="C35" s="49">
        <v>1E-3</v>
      </c>
      <c r="D35" s="25"/>
      <c r="E35" s="26" t="s">
        <v>10</v>
      </c>
      <c r="F35" s="12">
        <v>35000</v>
      </c>
      <c r="G35" s="13">
        <f t="shared" si="3"/>
        <v>35</v>
      </c>
    </row>
    <row r="36" spans="1:7" ht="15.75" customHeight="1" x14ac:dyDescent="0.25">
      <c r="A36" s="22" t="s">
        <v>48</v>
      </c>
      <c r="B36" s="23"/>
      <c r="C36" s="49">
        <v>1E-3</v>
      </c>
      <c r="D36" s="25"/>
      <c r="E36" s="26" t="s">
        <v>10</v>
      </c>
      <c r="F36" s="12">
        <v>35000</v>
      </c>
      <c r="G36" s="13">
        <f t="shared" si="3"/>
        <v>35</v>
      </c>
    </row>
    <row r="37" spans="1:7" ht="15.75" customHeight="1" x14ac:dyDescent="0.25">
      <c r="A37" s="22" t="s">
        <v>49</v>
      </c>
      <c r="B37" s="23"/>
      <c r="C37" s="49">
        <v>1E-3</v>
      </c>
      <c r="D37" s="25"/>
      <c r="E37" s="26" t="s">
        <v>10</v>
      </c>
      <c r="F37" s="12">
        <v>35000</v>
      </c>
      <c r="G37" s="13">
        <f t="shared" si="3"/>
        <v>35</v>
      </c>
    </row>
    <row r="38" spans="1:7" ht="15.75" customHeight="1" x14ac:dyDescent="0.25">
      <c r="A38" s="22" t="s">
        <v>50</v>
      </c>
      <c r="B38" s="23"/>
      <c r="C38" s="49">
        <v>1E-3</v>
      </c>
      <c r="D38" s="25"/>
      <c r="E38" s="26" t="s">
        <v>10</v>
      </c>
      <c r="F38" s="12">
        <v>35000</v>
      </c>
      <c r="G38" s="13">
        <f t="shared" si="3"/>
        <v>35</v>
      </c>
    </row>
    <row r="39" spans="1:7" ht="15.75" customHeight="1" x14ac:dyDescent="0.25">
      <c r="A39" s="30" t="s">
        <v>68</v>
      </c>
      <c r="B39" s="31"/>
      <c r="C39" s="49">
        <v>0.1366</v>
      </c>
      <c r="D39" s="25"/>
      <c r="E39" s="26" t="s">
        <v>66</v>
      </c>
      <c r="F39" s="50" t="s">
        <v>66</v>
      </c>
      <c r="G39" s="51" t="s">
        <v>66</v>
      </c>
    </row>
    <row r="40" spans="1:7" ht="15.75" customHeight="1" x14ac:dyDescent="0.25">
      <c r="A40" s="22" t="s">
        <v>51</v>
      </c>
      <c r="B40" s="23"/>
      <c r="C40" s="49">
        <v>0.34</v>
      </c>
      <c r="D40" s="25"/>
      <c r="E40" s="26" t="s">
        <v>10</v>
      </c>
      <c r="F40" s="12">
        <v>12000</v>
      </c>
      <c r="G40" s="13">
        <f t="shared" si="3"/>
        <v>4080.0000000000005</v>
      </c>
    </row>
    <row r="41" spans="1:7" ht="15.75" customHeight="1" x14ac:dyDescent="0.25">
      <c r="A41" s="22" t="s">
        <v>52</v>
      </c>
      <c r="B41" s="23"/>
      <c r="C41" s="49">
        <v>2.0209999999999999</v>
      </c>
      <c r="D41" s="25"/>
      <c r="E41" s="26" t="s">
        <v>10</v>
      </c>
      <c r="F41" s="12">
        <v>16000</v>
      </c>
      <c r="G41" s="13">
        <f t="shared" si="3"/>
        <v>32336</v>
      </c>
    </row>
    <row r="42" spans="1:7" ht="15.75" customHeight="1" x14ac:dyDescent="0.25">
      <c r="A42" s="27" t="s">
        <v>53</v>
      </c>
      <c r="B42" s="28"/>
      <c r="C42" s="49">
        <v>1E-3</v>
      </c>
      <c r="D42" s="29"/>
      <c r="E42" s="26" t="s">
        <v>10</v>
      </c>
      <c r="F42" s="12">
        <v>16000</v>
      </c>
      <c r="G42" s="13">
        <f t="shared" si="3"/>
        <v>16</v>
      </c>
    </row>
    <row r="43" spans="1:7" ht="15.75" customHeight="1" x14ac:dyDescent="0.25">
      <c r="A43" s="22" t="s">
        <v>54</v>
      </c>
      <c r="B43" s="23"/>
      <c r="C43" s="49">
        <v>1E-3</v>
      </c>
      <c r="D43" s="25"/>
      <c r="E43" s="26" t="s">
        <v>10</v>
      </c>
      <c r="F43" s="12">
        <v>20000</v>
      </c>
      <c r="G43" s="13">
        <f t="shared" si="3"/>
        <v>20</v>
      </c>
    </row>
    <row r="44" spans="1:7" ht="15.75" customHeight="1" x14ac:dyDescent="0.25">
      <c r="A44" s="22" t="s">
        <v>55</v>
      </c>
      <c r="B44" s="23"/>
      <c r="C44" s="49">
        <v>1E-3</v>
      </c>
      <c r="D44" s="25"/>
      <c r="E44" s="26" t="s">
        <v>10</v>
      </c>
      <c r="F44" s="12">
        <v>20000</v>
      </c>
      <c r="G44" s="13">
        <f t="shared" si="3"/>
        <v>20</v>
      </c>
    </row>
    <row r="45" spans="1:7" ht="15.75" customHeight="1" x14ac:dyDescent="0.25">
      <c r="A45" s="22" t="s">
        <v>56</v>
      </c>
      <c r="B45" s="23"/>
      <c r="C45" s="49">
        <v>1.9E-2</v>
      </c>
      <c r="D45" s="25"/>
      <c r="E45" s="26" t="s">
        <v>10</v>
      </c>
      <c r="F45" s="12">
        <v>21000</v>
      </c>
      <c r="G45" s="13">
        <f t="shared" si="3"/>
        <v>399</v>
      </c>
    </row>
    <row r="46" spans="1:7" ht="15.75" customHeight="1" x14ac:dyDescent="0.25">
      <c r="A46" s="22" t="s">
        <v>57</v>
      </c>
      <c r="B46" s="23"/>
      <c r="C46" s="49">
        <v>1E-3</v>
      </c>
      <c r="D46" s="25"/>
      <c r="E46" s="26" t="s">
        <v>10</v>
      </c>
      <c r="F46" s="12">
        <v>20000</v>
      </c>
      <c r="G46" s="13">
        <f t="shared" si="3"/>
        <v>20</v>
      </c>
    </row>
    <row r="47" spans="1:7" ht="15.75" customHeight="1" x14ac:dyDescent="0.25">
      <c r="A47" s="22" t="s">
        <v>58</v>
      </c>
      <c r="B47" s="23"/>
      <c r="C47" s="49">
        <v>1E-3</v>
      </c>
      <c r="D47" s="25"/>
      <c r="E47" s="26" t="s">
        <v>10</v>
      </c>
      <c r="F47" s="12">
        <v>990</v>
      </c>
      <c r="G47" s="13">
        <f t="shared" si="3"/>
        <v>0.99</v>
      </c>
    </row>
    <row r="48" spans="1:7" ht="15.75" customHeight="1" x14ac:dyDescent="0.25">
      <c r="A48" s="22" t="s">
        <v>59</v>
      </c>
      <c r="B48" s="23"/>
      <c r="C48" s="49">
        <v>66.281199999999998</v>
      </c>
      <c r="D48" s="25"/>
      <c r="E48" s="26" t="s">
        <v>66</v>
      </c>
      <c r="F48" s="50" t="s">
        <v>66</v>
      </c>
      <c r="G48" s="51" t="s">
        <v>66</v>
      </c>
    </row>
    <row r="49" spans="1:7" ht="15.75" customHeight="1" x14ac:dyDescent="0.25">
      <c r="A49" s="22" t="s">
        <v>60</v>
      </c>
      <c r="B49" s="23"/>
      <c r="C49" s="49">
        <v>4.1257000000000001</v>
      </c>
      <c r="D49" s="25"/>
      <c r="E49" s="26" t="s">
        <v>66</v>
      </c>
      <c r="F49" s="50" t="s">
        <v>66</v>
      </c>
      <c r="G49" s="51" t="s">
        <v>66</v>
      </c>
    </row>
    <row r="50" spans="1:7" ht="15.75" customHeight="1" x14ac:dyDescent="0.25">
      <c r="A50" s="27" t="s">
        <v>61</v>
      </c>
      <c r="B50" s="28"/>
      <c r="C50" s="49">
        <v>200</v>
      </c>
      <c r="D50" s="29"/>
      <c r="E50" s="26" t="s">
        <v>10</v>
      </c>
      <c r="F50" s="12">
        <v>850</v>
      </c>
      <c r="G50" s="13">
        <f t="shared" si="3"/>
        <v>170000</v>
      </c>
    </row>
    <row r="51" spans="1:7" ht="15.75" customHeight="1" x14ac:dyDescent="0.25">
      <c r="A51" s="22" t="s">
        <v>62</v>
      </c>
      <c r="B51" s="23"/>
      <c r="C51" s="49">
        <v>242.30709999999999</v>
      </c>
      <c r="D51" s="25"/>
      <c r="E51" s="26" t="s">
        <v>10</v>
      </c>
      <c r="F51" s="12">
        <v>950</v>
      </c>
      <c r="G51" s="13">
        <f t="shared" si="3"/>
        <v>230191.745</v>
      </c>
    </row>
    <row r="52" spans="1:7" ht="15.75" customHeight="1" x14ac:dyDescent="0.25">
      <c r="A52" s="30" t="s">
        <v>63</v>
      </c>
      <c r="B52" s="31"/>
      <c r="C52" s="49">
        <v>1E-3</v>
      </c>
      <c r="D52" s="25"/>
      <c r="E52" s="26" t="s">
        <v>10</v>
      </c>
      <c r="F52" s="12">
        <v>3000</v>
      </c>
      <c r="G52" s="13">
        <f t="shared" si="3"/>
        <v>3</v>
      </c>
    </row>
    <row r="53" spans="1:7" ht="15.75" customHeight="1" x14ac:dyDescent="0.25">
      <c r="A53" s="22" t="s">
        <v>64</v>
      </c>
      <c r="B53" s="31"/>
      <c r="C53" s="49">
        <v>66.12</v>
      </c>
      <c r="D53" s="25"/>
      <c r="E53" s="26" t="s">
        <v>10</v>
      </c>
      <c r="F53" s="12">
        <v>1000</v>
      </c>
      <c r="G53" s="13">
        <f>F53*C53</f>
        <v>66120</v>
      </c>
    </row>
    <row r="54" spans="1:7" ht="15.75" customHeight="1" x14ac:dyDescent="0.25">
      <c r="A54" s="22" t="s">
        <v>65</v>
      </c>
      <c r="B54" s="23"/>
      <c r="C54" s="49">
        <v>1E-3</v>
      </c>
      <c r="D54" s="25"/>
      <c r="E54" s="26" t="s">
        <v>10</v>
      </c>
      <c r="F54" s="12">
        <v>3000</v>
      </c>
      <c r="G54" s="13">
        <f t="shared" si="3"/>
        <v>3</v>
      </c>
    </row>
    <row r="55" spans="1:7" ht="30" customHeight="1" x14ac:dyDescent="0.25">
      <c r="A55" s="32"/>
      <c r="B55" s="15"/>
      <c r="C55" s="33"/>
      <c r="D55" s="34"/>
      <c r="E55" s="35"/>
      <c r="F55" s="17" t="s">
        <v>5</v>
      </c>
      <c r="G55" s="18">
        <f>SUM(G28+G32+G33+G34+G35+G36+G37+G38+G40+G41+G42+G43+G44+G45+G46+G47+G50+G51+G52+G53+G54)</f>
        <v>512814.73499999999</v>
      </c>
    </row>
    <row r="56" spans="1:7" ht="15.75" customHeight="1" x14ac:dyDescent="0.25">
      <c r="A56" s="64" t="s">
        <v>11</v>
      </c>
      <c r="B56" s="55"/>
      <c r="C56" s="55"/>
      <c r="D56" s="55"/>
      <c r="E56" s="55"/>
      <c r="F56" s="4"/>
      <c r="G56" s="4"/>
    </row>
    <row r="57" spans="1:7" ht="40.5" customHeight="1" x14ac:dyDescent="0.25">
      <c r="A57" s="20" t="s">
        <v>0</v>
      </c>
      <c r="B57" s="21"/>
      <c r="C57" s="56" t="s">
        <v>12</v>
      </c>
      <c r="D57" s="57"/>
      <c r="E57" s="6" t="s">
        <v>3</v>
      </c>
      <c r="F57" s="7" t="s">
        <v>24</v>
      </c>
      <c r="G57" s="7" t="s">
        <v>23</v>
      </c>
    </row>
    <row r="58" spans="1:7" ht="15.75" customHeight="1" x14ac:dyDescent="0.25">
      <c r="A58" s="36" t="s">
        <v>7</v>
      </c>
      <c r="B58" s="31"/>
      <c r="C58" s="24">
        <v>24</v>
      </c>
      <c r="D58" s="25"/>
      <c r="E58" s="26" t="s">
        <v>25</v>
      </c>
      <c r="F58" s="12">
        <v>1600</v>
      </c>
      <c r="G58" s="13">
        <f>F58*C58</f>
        <v>38400</v>
      </c>
    </row>
    <row r="59" spans="1:7" ht="15.75" customHeight="1" x14ac:dyDescent="0.25">
      <c r="A59" s="36" t="s">
        <v>36</v>
      </c>
      <c r="B59" s="31"/>
      <c r="C59" s="24">
        <v>3</v>
      </c>
      <c r="D59" s="25"/>
      <c r="E59" s="26" t="s">
        <v>25</v>
      </c>
      <c r="F59" s="12">
        <v>250</v>
      </c>
      <c r="G59" s="13">
        <f>F59*C59</f>
        <v>750</v>
      </c>
    </row>
    <row r="60" spans="1:7" ht="15.75" customHeight="1" x14ac:dyDescent="0.25">
      <c r="A60" s="36" t="s">
        <v>35</v>
      </c>
      <c r="B60" s="31"/>
      <c r="C60" s="24">
        <v>30</v>
      </c>
      <c r="D60" s="25"/>
      <c r="E60" s="26" t="s">
        <v>25</v>
      </c>
      <c r="F60" s="12">
        <v>1600</v>
      </c>
      <c r="G60" s="13">
        <f>F60*C60</f>
        <v>48000</v>
      </c>
    </row>
    <row r="61" spans="1:7" ht="15.75" customHeight="1" x14ac:dyDescent="0.25">
      <c r="A61" s="36" t="s">
        <v>38</v>
      </c>
      <c r="B61" s="31"/>
      <c r="C61" s="24">
        <v>3</v>
      </c>
      <c r="D61" s="25"/>
      <c r="E61" s="26" t="s">
        <v>25</v>
      </c>
      <c r="F61" s="12">
        <v>250</v>
      </c>
      <c r="G61" s="13">
        <f t="shared" ref="G61:G67" si="4">F61*C61</f>
        <v>750</v>
      </c>
    </row>
    <row r="62" spans="1:7" ht="15.75" customHeight="1" x14ac:dyDescent="0.25">
      <c r="A62" s="36" t="s">
        <v>8</v>
      </c>
      <c r="B62" s="31"/>
      <c r="C62" s="24">
        <v>15</v>
      </c>
      <c r="D62" s="25"/>
      <c r="E62" s="26" t="s">
        <v>25</v>
      </c>
      <c r="F62" s="12">
        <v>1600</v>
      </c>
      <c r="G62" s="13">
        <f t="shared" si="4"/>
        <v>24000</v>
      </c>
    </row>
    <row r="63" spans="1:7" ht="15.75" customHeight="1" x14ac:dyDescent="0.25">
      <c r="A63" s="36" t="s">
        <v>39</v>
      </c>
      <c r="B63" s="31"/>
      <c r="C63" s="24">
        <v>3</v>
      </c>
      <c r="D63" s="25"/>
      <c r="E63" s="26" t="s">
        <v>25</v>
      </c>
      <c r="F63" s="12">
        <v>250</v>
      </c>
      <c r="G63" s="13">
        <f t="shared" si="4"/>
        <v>750</v>
      </c>
    </row>
    <row r="64" spans="1:7" ht="15.75" customHeight="1" x14ac:dyDescent="0.25">
      <c r="A64" s="36" t="s">
        <v>40</v>
      </c>
      <c r="B64" s="31"/>
      <c r="C64" s="24">
        <v>7</v>
      </c>
      <c r="D64" s="25"/>
      <c r="E64" s="26" t="s">
        <v>25</v>
      </c>
      <c r="F64" s="12">
        <v>440</v>
      </c>
      <c r="G64" s="13">
        <f t="shared" si="4"/>
        <v>3080</v>
      </c>
    </row>
    <row r="65" spans="1:7" ht="15.75" customHeight="1" x14ac:dyDescent="0.25">
      <c r="A65" s="36" t="s">
        <v>67</v>
      </c>
      <c r="B65" s="31"/>
      <c r="C65" s="24">
        <v>3</v>
      </c>
      <c r="D65" s="25"/>
      <c r="E65" s="26" t="s">
        <v>25</v>
      </c>
      <c r="F65" s="12">
        <v>250</v>
      </c>
      <c r="G65" s="13">
        <f t="shared" si="4"/>
        <v>750</v>
      </c>
    </row>
    <row r="66" spans="1:7" ht="15.75" customHeight="1" x14ac:dyDescent="0.25">
      <c r="A66" s="22" t="s">
        <v>70</v>
      </c>
      <c r="B66" s="31"/>
      <c r="C66" s="24">
        <v>1</v>
      </c>
      <c r="D66" s="25"/>
      <c r="E66" s="26" t="s">
        <v>71</v>
      </c>
      <c r="F66" s="12">
        <v>35000</v>
      </c>
      <c r="G66" s="13">
        <f>F66*C66</f>
        <v>35000</v>
      </c>
    </row>
    <row r="67" spans="1:7" ht="15.75" customHeight="1" x14ac:dyDescent="0.25">
      <c r="A67" s="22" t="s">
        <v>72</v>
      </c>
      <c r="B67" s="23"/>
      <c r="C67" s="24">
        <v>1</v>
      </c>
      <c r="D67" s="25"/>
      <c r="E67" s="26" t="s">
        <v>71</v>
      </c>
      <c r="F67" s="12">
        <v>40000</v>
      </c>
      <c r="G67" s="13">
        <f t="shared" si="4"/>
        <v>40000</v>
      </c>
    </row>
    <row r="68" spans="1:7" ht="30" customHeight="1" x14ac:dyDescent="0.25">
      <c r="A68" s="15"/>
      <c r="B68" s="15"/>
      <c r="C68" s="15"/>
      <c r="D68" s="15"/>
      <c r="E68" s="15"/>
      <c r="F68" s="17" t="s">
        <v>5</v>
      </c>
      <c r="G68" s="19">
        <f>SUM(G58:G67)</f>
        <v>191480</v>
      </c>
    </row>
    <row r="69" spans="1:7" ht="15" customHeight="1" x14ac:dyDescent="0.25">
      <c r="A69" s="54" t="s">
        <v>18</v>
      </c>
      <c r="B69" s="55"/>
      <c r="C69" s="55"/>
      <c r="D69" s="55"/>
      <c r="E69" s="55"/>
      <c r="F69" s="4"/>
      <c r="G69" s="4"/>
    </row>
    <row r="70" spans="1:7" ht="39.75" customHeight="1" x14ac:dyDescent="0.25">
      <c r="A70" s="37" t="s">
        <v>0</v>
      </c>
      <c r="B70" s="38"/>
      <c r="C70" s="56" t="s">
        <v>13</v>
      </c>
      <c r="D70" s="57"/>
      <c r="E70" s="6" t="s">
        <v>3</v>
      </c>
      <c r="F70" s="7" t="s">
        <v>24</v>
      </c>
      <c r="G70" s="7" t="s">
        <v>23</v>
      </c>
    </row>
    <row r="71" spans="1:7" ht="15.75" customHeight="1" x14ac:dyDescent="0.25">
      <c r="A71" s="22" t="s">
        <v>14</v>
      </c>
      <c r="B71" s="39"/>
      <c r="C71" s="24">
        <v>1</v>
      </c>
      <c r="D71" s="40"/>
      <c r="E71" s="26" t="s">
        <v>15</v>
      </c>
      <c r="F71" s="12">
        <v>60</v>
      </c>
      <c r="G71" s="13">
        <f t="shared" ref="G71:G74" si="5">F71*C71</f>
        <v>60</v>
      </c>
    </row>
    <row r="72" spans="1:7" ht="15.75" customHeight="1" x14ac:dyDescent="0.25">
      <c r="A72" s="30" t="s">
        <v>77</v>
      </c>
      <c r="B72" s="41"/>
      <c r="C72" s="24">
        <v>30</v>
      </c>
      <c r="D72" s="40"/>
      <c r="E72" s="26" t="s">
        <v>30</v>
      </c>
      <c r="F72" s="12">
        <v>5500</v>
      </c>
      <c r="G72" s="13">
        <f t="shared" si="5"/>
        <v>165000</v>
      </c>
    </row>
    <row r="73" spans="1:7" ht="15.75" customHeight="1" x14ac:dyDescent="0.25">
      <c r="A73" s="22" t="s">
        <v>73</v>
      </c>
      <c r="B73" s="39"/>
      <c r="C73" s="24">
        <v>26</v>
      </c>
      <c r="D73" s="40"/>
      <c r="E73" s="26" t="s">
        <v>30</v>
      </c>
      <c r="F73" s="12">
        <v>5500</v>
      </c>
      <c r="G73" s="13">
        <f t="shared" si="5"/>
        <v>143000</v>
      </c>
    </row>
    <row r="74" spans="1:7" ht="15.75" customHeight="1" x14ac:dyDescent="0.25">
      <c r="A74" s="30" t="s">
        <v>29</v>
      </c>
      <c r="B74" s="41"/>
      <c r="C74" s="24">
        <v>2</v>
      </c>
      <c r="D74" s="40"/>
      <c r="E74" s="26" t="s">
        <v>74</v>
      </c>
      <c r="F74" s="12">
        <v>9250</v>
      </c>
      <c r="G74" s="13">
        <f t="shared" si="5"/>
        <v>18500</v>
      </c>
    </row>
    <row r="75" spans="1:7" ht="15.75" customHeight="1" x14ac:dyDescent="0.25">
      <c r="A75" s="30" t="s">
        <v>29</v>
      </c>
      <c r="B75" s="41"/>
      <c r="C75" s="24">
        <v>10</v>
      </c>
      <c r="D75" s="40"/>
      <c r="E75" s="26" t="s">
        <v>75</v>
      </c>
      <c r="F75" s="12">
        <v>1350</v>
      </c>
      <c r="G75" s="13">
        <f t="shared" ref="G75" si="6">F75*C75</f>
        <v>13500</v>
      </c>
    </row>
    <row r="76" spans="1:7" ht="30" customHeight="1" x14ac:dyDescent="0.25">
      <c r="A76" s="4"/>
      <c r="B76" s="4"/>
      <c r="C76" s="4"/>
      <c r="D76" s="4"/>
      <c r="E76" s="4"/>
      <c r="F76" s="17" t="s">
        <v>5</v>
      </c>
      <c r="G76" s="19">
        <f>SUM(G71:G75)</f>
        <v>340060</v>
      </c>
    </row>
    <row r="77" spans="1:7" ht="15.75" customHeight="1" x14ac:dyDescent="0.25">
      <c r="A77" s="42" t="s">
        <v>16</v>
      </c>
      <c r="B77" s="15"/>
      <c r="C77" s="15"/>
      <c r="D77" s="15"/>
      <c r="E77" s="4"/>
      <c r="F77" s="4"/>
      <c r="G77" s="4"/>
    </row>
    <row r="78" spans="1:7" ht="43.5" customHeight="1" x14ac:dyDescent="0.25">
      <c r="A78" s="43" t="s">
        <v>17</v>
      </c>
      <c r="B78" s="44" t="s">
        <v>26</v>
      </c>
      <c r="C78" s="45" t="s">
        <v>27</v>
      </c>
      <c r="D78" s="44" t="s">
        <v>28</v>
      </c>
      <c r="E78" s="4"/>
      <c r="F78" s="4"/>
      <c r="G78" s="4"/>
    </row>
    <row r="79" spans="1:7" ht="26.25" customHeight="1" x14ac:dyDescent="0.25">
      <c r="A79" s="52">
        <v>4200000</v>
      </c>
      <c r="B79" s="53">
        <f>A79*4</f>
        <v>16800000</v>
      </c>
      <c r="C79" s="46">
        <f>G12+G25+G55+G68+G76</f>
        <v>4000256.7349999999</v>
      </c>
      <c r="D79" s="46">
        <f>C79*4</f>
        <v>16001026.939999999</v>
      </c>
      <c r="E79" s="4"/>
      <c r="F79" s="4"/>
      <c r="G79" s="4"/>
    </row>
    <row r="80" spans="1:7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</sheetData>
  <mergeCells count="9">
    <mergeCell ref="A69:E69"/>
    <mergeCell ref="C70:D70"/>
    <mergeCell ref="A1:G1"/>
    <mergeCell ref="A3:E3"/>
    <mergeCell ref="A13:E13"/>
    <mergeCell ref="A26:E26"/>
    <mergeCell ref="C27:D27"/>
    <mergeCell ref="A56:E56"/>
    <mergeCell ref="C57:D57"/>
  </mergeCells>
  <pageMargins left="0.7" right="0.7" top="0.78740157499999996" bottom="0.78740157499999996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Miloň Malina</dc:creator>
  <cp:lastModifiedBy>Obec Brandýsek</cp:lastModifiedBy>
  <dcterms:created xsi:type="dcterms:W3CDTF">2024-01-11T10:11:10Z</dcterms:created>
  <dcterms:modified xsi:type="dcterms:W3CDTF">2026-01-20T13:13:58Z</dcterms:modified>
</cp:coreProperties>
</file>